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<sst xmlns="http://schemas.openxmlformats.org/spreadsheetml/2006/main" count="182" uniqueCount="179">
  <si>
    <t>Код бюджетной классификации Российской Федерации</t>
  </si>
  <si>
    <t>Наименование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</si>
  <si>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</si>
  <si>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</si>
  <si>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</si>
  <si>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</si>
  <si>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</si>
  <si>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</si>
  <si>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</si>
  <si>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</si>
  <si>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</si>
  <si>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</si>
  <si>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</si>
  <si>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</si>
  <si>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</si>
  <si>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</si>
  <si>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</si>
  <si>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</si>
  <si>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</si>
  <si>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</si>
  <si>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</si>
  <si>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</si>
  <si>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</si>
  <si>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</si>
  <si>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</si>
  <si>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</si>
  <si>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</si>
  <si>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</si>
  <si>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</si>
  <si>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</si>
  <si>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</si>
  <si>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</si>
  <si>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</si>
  <si>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</si>
  <si>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</si>
  <si>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</si>
  <si>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</si>
  <si>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</si>
  <si>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</si>
  <si>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</si>
  <si>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</si>
  <si>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</si>
  <si>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</si>
  <si>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</si>
  <si>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</si>
  <si>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</si>
  <si>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</si>
  <si>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1 09 00000 00 0000 000</t>
  </si>
  <si>
    <t>ЗАДОЛЖЕННОСТЬ И ПЕРЕРАСЧЕТЫ ПО ОТМЕНЕННЫМ НАЛОГАМ, СБОРАМ И ИНЫМ ПЛАТЕЖАМ</t>
  </si>
  <si>
    <t>1 17 00000 00 0000 000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</si>
  <si>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</si>
  <si>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</si>
  <si>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</si>
  <si>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</si>
  <si>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</si>
  <si>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НАЛОГОВЫЕ И НЕНАЛОГОВЫЕ ДОХОДЫ</t>
  </si>
  <si>
    <t xml:space="preserve">Прочие субсидии бюджетам городских округов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</si>
  <si>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</si>
  <si>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1 11 01000 00 0000 120</t>
  </si>
  <si>
    <t>в том числе:</t>
  </si>
  <si>
    <t>Прочие субсидии бюджетам городских округов на осуществление дорожной деятельности в отношении автомобильных дорог общего пользования местного значения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</si>
  <si>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</si>
  <si>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</si>
  <si>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по дополнительному нормативу отчислений от налога на доходы физических лиц, заменяющему часть дотаций на выравнивание бюджетной обеспеченности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</si>
  <si>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</si>
  <si>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</si>
  <si>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</si>
  <si>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</si>
  <si>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</si>
  <si>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</si>
  <si>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Процент исполнения к кассовому плану 2017 года</t>
  </si>
  <si>
    <t>2 02 25560 04 0000 151</t>
  </si>
  <si>
    <t>Субсидии бюджетам городских округов на поддержку обустройства мест массового отдыха населения (городских парков)</t>
  </si>
  <si>
    <t>(тыс. рублей)</t>
  </si>
  <si>
    <t>Субсидии бюджетам городских округов на реализацию мероприятий по обеспечению жильем молодых семей</t>
  </si>
  <si>
    <t>2 00 00000 00 0000 000</t>
  </si>
  <si>
    <t>2 02 00000 00 0000 000</t>
  </si>
  <si>
    <t>2 02 10000 00 0000 150</t>
  </si>
  <si>
    <t>2 02 15001 04 0000 150</t>
  </si>
  <si>
    <t xml:space="preserve">Дотации бюджетам городских округов на выравнивание бюджетной обеспеченности </t>
  </si>
  <si>
    <t>Дотации бюджетам городских округов на выравнивание бюджетной обеспеченности муниципальных районов (городских округов) из краевого фонда финансовой поддержки</t>
  </si>
  <si>
    <t>Дотации бюджетам городских округов на выравнивание бюджетной обеспеченности поселений из краевого фонда финансовой поддержки поселений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</si>
  <si>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</si>
  <si>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</si>
  <si>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</si>
  <si>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2 02 20299 04 0000 150</t>
  </si>
  <si>
    <t>2 02 25497 04 0000 150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</si>
  <si>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</si>
  <si>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</si>
  <si>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</si>
  <si>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 за счет средств краевого бюджета</t>
  </si>
  <si>
    <t>2 02 29999 04 0000 150</t>
  </si>
  <si>
    <t xml:space="preserve">Прочие субсидии бюджетам городских округов  на проектирование и (или) строительство, реконструкцию, модернизацию и капитальный ремонт объектов водопроводно-канализационного хозяйства </t>
  </si>
  <si>
    <t>Прочие субсидии бюджетам городских округов  на обеспечение функционирования объектов обращения с твердыми бытовыми отходами, находящихся в муниципальной собственности</t>
  </si>
  <si>
    <t>Прочие субсидии бюджетам городских округов  на комплектование книжных фондов и обеспечение информационно-техническим оборудованием библиотек</t>
  </si>
  <si>
    <t>Прочие субсидии бюджетам городских округов  на развитие спортивной инфраструктуры, находящейся в муниципальной собственности</t>
  </si>
  <si>
    <t>2 02 30000 00 0000 150</t>
  </si>
  <si>
    <t xml:space="preserve">  2 02 30024 04 0000 150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</si>
  <si>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</si>
  <si>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 общеобразовательных организациях</t>
  </si>
  <si>
    <t>Субвенции бюджетам городских округов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</si>
  <si>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городских округов на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</si>
  <si>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реализацию отдельных государственных полномочий по созданию административной комиссии</t>
  </si>
  <si>
    <t>Субвенции бюджетам городских округов на осуществление отдельных государственных полномочий по осуществлению государственного жилищного надзора</t>
  </si>
  <si>
    <t>Субвенции бюджетам городских округов на осуществление отдельных государственных полномочий по государственному управлению охраной труда</t>
  </si>
  <si>
    <t xml:space="preserve">Субвенции бюджетам городских округов на реализацию отдельных государственных полномочий по    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
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</si>
  <si>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</si>
  <si>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</si>
  <si>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</si>
  <si>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</si>
  <si>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</si>
  <si>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</si>
  <si>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</si>
  <si>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</si>
  <si>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ВСЕГО ДОХОДОВ</t>
  </si>
  <si>
    <t>Дотации бюджетам бюджетной системы Российской Федерации</t>
  </si>
  <si>
    <t>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</si>
  <si>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</si>
  <si>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202 19999 04 0000 150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</si>
  <si>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</si>
  <si>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</si>
  <si>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</si>
  <si>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</si>
  <si>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</si>
  <si>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Прочие субсидии бюджетам городских округов в целях софинансирования муниципальных программ в области использования и охраны водных объектов</t>
  </si>
  <si>
    <t>Прочие субсидии бюджетам городских округов  на благоустройство   территорий муниципальных образований</t>
  </si>
  <si>
    <t xml:space="preserve">Прочие субсидии бюджетам городских округов  на капитальный ремонт зданий муниципальных общеобразовательных учреждений </t>
  </si>
  <si>
    <t>Прочие субсидии бюджетам городских округов  на организацию физкультурно- спортивной работы по месту жительства</t>
  </si>
  <si>
    <t xml:space="preserve">Прочие субсидии бюджетам муниципальных образований на разработку проектной документации на проведение работ по сохранению объектов культурного наследия </t>
  </si>
  <si>
    <t>Прочие субсидии бюджетам городских округов  на капитальный ремонт оздоровительных лагерей, находящихся в собственности муниципальных образований</t>
  </si>
  <si>
    <t xml:space="preserve">Прочие субсидии бюджетам городских округов  на мероприятия по созданию и развитию системы газоснабжения муниципальных образований </t>
  </si>
  <si>
    <t>Прочие субсидии бюджетам городских округов  на приобретение и поставку спортивного инвентаря, спортивного оборудования и иного имущества для развития лыжного спорта</t>
  </si>
  <si>
    <t>Субвенции бюджетам бюджетной системы Российской Федерации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</si>
  <si>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</si>
  <si>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</si>
  <si>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2 02 03007 04 0000151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</si>
  <si>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</si>
  <si>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2 02 03021 04 0000 151</t>
  </si>
  <si>
    <t xml:space="preserve">Субвенции бюджетам городских округов на ежемесячное денежное вознаграждение за классное руководство </t>
  </si>
  <si>
    <t>Субвенции бюджетам городских округов на обеспечение бесплатным питанием детей, обучающихся в муниципальных общеобразовательных организациях</t>
  </si>
  <si>
    <t xml:space="preserve">Субвенции бюджетам городских округов на реализацию государственных полномочий Приморского края по организации мероприятий при осуществлении деятельностипо обращению с животными без владельцев </t>
  </si>
  <si>
    <t xml:space="preserve">Субвенции бюджетам городских округов на осуществление отдельных государственных полномочий органов опеки и попечительства в отношении   несовершеннолетних  </t>
  </si>
  <si>
    <t xml:space="preserve">Субвенции бюджетам городских округов на осуществление отдельных государственных полномочий по социальной поддержке детей, оставшихся без попечения родителей и лиц, принявших на воспитание в семью детей, оставшихся без попечения родителей </t>
  </si>
  <si>
    <t xml:space="preserve">Субвенции бюджетам городских округов на осуществление отдельных государственных полномочий по   обеспечению мер социальной поддержки педагогическим работникам муниципальных образовательных организаций  </t>
  </si>
  <si>
    <t>2 02 35082 04 0010 150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</si>
  <si>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</si>
  <si>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</si>
  <si>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</si>
  <si>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</si>
  <si>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</si>
  <si>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2 02 40000 00 0000 150</t>
  </si>
  <si>
    <t>Иные межбюджетные трансферты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</si>
  <si>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</si>
  <si>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</si>
  <si>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</si>
  <si>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</si>
  <si>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</si>
  <si>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</si>
  <si>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</si>
  <si>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</si>
  <si>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</si>
  <si>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2 19 00000 04 000 150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</si>
  <si>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</si>
  <si>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ВСЕГО ДОХОДОВ С УЧЕТОМ ВОЗВРАТА ОСТАТКОВ</t>
  </si>
  <si>
    <t xml:space="preserve">Сведения о доходах </t>
  </si>
  <si>
    <t>бюджета городского округа Спасск-Дальний в 2021-2023 году</t>
  </si>
  <si>
    <t>факт 2019 г</t>
  </si>
  <si>
    <t>Оценка ожидаемого исполнения 2020 г</t>
  </si>
  <si>
    <t>Прогноз на 2021 год</t>
  </si>
  <si>
    <t>Прогноз на 2022 год</t>
  </si>
  <si>
    <t xml:space="preserve">Прогноз на 2023 год </t>
  </si>
  <si>
    <t>2 02 25519 04 0000 150</t>
  </si>
  <si>
    <t>Субсидии бюджетам городских округов на  поддержку отрасли культуры</t>
  </si>
  <si>
    <t>1 05 01000 00 0000 110</t>
  </si>
  <si>
    <t>Налог, взимаемый в связи с применением упрощенной системы налогообложения</t>
  </si>
  <si>
    <t>202 35469 04 0000 150</t>
  </si>
  <si>
    <t>Субвенции бюджетам городских округов на проведение Всероссийской переписи населения 2020 года</t>
  </si>
  <si>
    <t xml:space="preserve">2 02 25491 04 0000 150
</t>
  </si>
  <si>
    <t xml:space="preserve"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</si>
</sst>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0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92" fontId="4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45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2" fontId="5" fillId="33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7"/>
  <sheetViews>
    <sheetView tabSelected="1" zoomScalePageLayoutView="0" workbookViewId="0" topLeftCell="A7">
      <selection activeCell="F45" sqref="F45:G45"/>
    </sheetView>
  </sheetViews>
  <sheetFormatPr defaultColWidth="9.140625" defaultRowHeight="12.75"/>
  <cols>
    <col min="1" max="1" width="18.00390625" style="0" customWidth="1"/>
    <col min="2" max="2" width="41.7109375" style="0" customWidth="1"/>
    <col min="3" max="3" width="12.8515625" style="0" customWidth="1"/>
    <col min="4" max="4" width="13.7109375" style="0" customWidth="1"/>
    <col min="5" max="5" width="12.8515625" style="0" customWidth="1"/>
    <col min="6" max="6" width="13.140625" style="0" customWidth="1"/>
    <col min="7" max="7" width="14.7109375" style="0" customWidth="1"/>
    <col min="8" max="8" width="0.13671875" style="0" customWidth="1"/>
    <col min="9" max="9" width="9.421875" style="0" customWidth="1"/>
  </cols>
  <sheetData>
    <row r="2" spans="1:9" ht="15.75">
      <c r="A2" s="23"/>
      <c r="B2" s="23"/>
      <c r="C2" s="23"/>
      <c r="D2" s="23"/>
      <c r="E2" s="23"/>
      <c r="F2" s="23"/>
      <c r="G2" s="23"/>
      <c r="H2" s="23"/>
      <c r="I2" s="23"/>
    </row>
    <row r="3" spans="1:9" ht="15.75">
      <c r="A3" s="55" t="s">
        <v>164</v>
      </c>
      <c r="B3" s="55"/>
      <c r="C3" s="55"/>
      <c r="D3" s="55"/>
      <c r="E3" s="55"/>
      <c r="F3" s="55"/>
      <c r="G3" s="55"/>
      <c r="H3" s="55"/>
      <c r="I3" s="23"/>
    </row>
    <row r="4" spans="1:9" ht="15.75">
      <c r="A4" s="55" t="s">
        <v>165</v>
      </c>
      <c r="B4" s="55"/>
      <c r="C4" s="55"/>
      <c r="D4" s="55"/>
      <c r="E4" s="55"/>
      <c r="F4" s="55"/>
      <c r="G4" s="55"/>
      <c r="H4" s="55"/>
      <c r="I4" s="23"/>
    </row>
    <row r="5" spans="1:9" ht="9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15.75">
      <c r="A6" s="23"/>
      <c r="B6" s="23"/>
      <c r="C6" s="23"/>
      <c r="D6" s="23"/>
      <c r="E6" s="23"/>
      <c r="F6" s="23"/>
      <c r="G6" s="55" t="s">
        <v>73</v>
      </c>
      <c r="H6" s="55"/>
      <c r="I6" s="23"/>
    </row>
    <row r="7" spans="1:9" ht="5.25" customHeight="1">
      <c r="A7" s="24"/>
      <c r="B7" s="24"/>
      <c r="C7" s="24"/>
      <c r="D7" s="24"/>
      <c r="E7" s="24"/>
      <c r="F7" s="24"/>
      <c r="G7" s="25"/>
      <c r="H7" s="25"/>
      <c r="I7" s="24"/>
    </row>
    <row r="8" spans="1:8" ht="79.5" customHeight="1">
      <c r="A8" s="52" t="s">
        <v>0</v>
      </c>
      <c r="B8" s="52" t="s">
        <v>1</v>
      </c>
      <c r="C8" s="52" t="s">
        <v>166</v>
      </c>
      <c r="D8" s="52" t="s">
        <v>167</v>
      </c>
      <c r="E8" s="53" t="s">
        <v>168</v>
      </c>
      <c r="F8" s="53" t="s">
        <v>169</v>
      </c>
      <c r="G8" s="52" t="s">
        <v>170</v>
      </c>
      <c r="H8" s="52" t="s">
        <v>70</v>
      </c>
    </row>
    <row r="9" spans="1:8" ht="15" customHeight="1">
      <c r="A9" s="52"/>
      <c r="B9" s="52"/>
      <c r="C9" s="52"/>
      <c r="D9" s="52"/>
      <c r="E9" s="54"/>
      <c r="F9" s="54"/>
      <c r="G9" s="52"/>
      <c r="H9" s="52"/>
    </row>
    <row r="10" spans="1:8" ht="18" customHeight="1">
      <c r="A10" s="21">
        <v>1</v>
      </c>
      <c r="B10" s="21">
        <v>2</v>
      </c>
      <c r="C10" s="21">
        <v>3</v>
      </c>
      <c r="D10" s="21">
        <v>4</v>
      </c>
      <c r="E10" s="21"/>
      <c r="F10" s="21"/>
      <c r="G10" s="21">
        <v>4</v>
      </c>
      <c r="H10" s="21">
        <v>5</v>
      </c>
    </row>
    <row r="11" spans="1:8" ht="35.25" customHeight="1">
      <c r="A11" s="9" t="s">
        <v>2</v>
      </c>
      <c r="B11" s="1" t="s">
        <v>55</v>
      </c>
      <c r="C11" s="12">
        <f aca="true" t="shared" si="0" ref="C11:H11">C12+C16+C18+C23+C26+C30+C35+C39+C42+C29+C43+C38</f>
        <v>398340</v>
      </c>
      <c r="D11" s="12">
        <f t="shared" si="0"/>
        <v>423289</v>
      </c>
      <c r="E11" s="12">
        <f t="shared" si="0"/>
        <v>502238</v>
      </c>
      <c r="F11" s="12">
        <f t="shared" si="0"/>
        <v>477168</v>
      </c>
      <c r="G11" s="12">
        <f t="shared" si="0"/>
        <v>502504</v>
      </c>
      <c r="H11" s="12">
        <f t="shared" si="0"/>
        <v>1008.3479448584004</v>
      </c>
    </row>
    <row r="12" spans="1:9" ht="19.5" customHeight="1">
      <c r="A12" s="9" t="s">
        <v>3</v>
      </c>
      <c r="B12" s="2" t="s">
        <v>4</v>
      </c>
      <c r="C12" s="14">
        <f aca="true" t="shared" si="1" ref="C12:H12">C13</f>
        <v>265498</v>
      </c>
      <c r="D12" s="14">
        <f t="shared" si="1"/>
        <v>293844</v>
      </c>
      <c r="E12" s="14">
        <f t="shared" si="1"/>
        <v>411283</v>
      </c>
      <c r="F12" s="14">
        <f t="shared" si="1"/>
        <v>388601</v>
      </c>
      <c r="G12" s="14">
        <f t="shared" si="1"/>
        <v>413639</v>
      </c>
      <c r="H12" s="49">
        <f t="shared" si="1"/>
        <v>155.7974071367769</v>
      </c>
      <c r="I12" s="50"/>
    </row>
    <row r="13" spans="1:8" ht="15.75">
      <c r="A13" s="9" t="s">
        <v>5</v>
      </c>
      <c r="B13" s="2" t="s">
        <v>6</v>
      </c>
      <c r="C13" s="14">
        <v>265498</v>
      </c>
      <c r="D13" s="15">
        <v>293844</v>
      </c>
      <c r="E13" s="15">
        <v>411283</v>
      </c>
      <c r="F13" s="15">
        <v>388601</v>
      </c>
      <c r="G13" s="15">
        <v>413639</v>
      </c>
      <c r="H13" s="8">
        <f>G13/C13*100</f>
        <v>155.7974071367769</v>
      </c>
    </row>
    <row r="14" spans="1:8" ht="0.75" customHeight="1">
      <c r="A14" s="9"/>
      <c r="B14" s="2" t="s">
        <v>59</v>
      </c>
      <c r="C14" s="14"/>
      <c r="D14" s="15"/>
      <c r="E14" s="14"/>
      <c r="F14" s="14"/>
      <c r="G14" s="15"/>
      <c r="H14" s="8"/>
    </row>
    <row r="15" spans="1:8" ht="78.75" hidden="1">
      <c r="A15" s="9"/>
      <c r="B15" s="2" t="s">
        <v>63</v>
      </c>
      <c r="C15" s="16">
        <v>210116470</v>
      </c>
      <c r="D15" s="16">
        <v>210116470</v>
      </c>
      <c r="E15" s="16"/>
      <c r="F15" s="16"/>
      <c r="G15" s="16"/>
      <c r="H15" s="8">
        <v>71.4</v>
      </c>
    </row>
    <row r="16" spans="1:8" ht="63">
      <c r="A16" s="22" t="s">
        <v>64</v>
      </c>
      <c r="B16" s="2" t="s">
        <v>65</v>
      </c>
      <c r="C16" s="16">
        <f aca="true" t="shared" si="2" ref="C16:H16">C17</f>
        <v>10330</v>
      </c>
      <c r="D16" s="16">
        <f t="shared" si="2"/>
        <v>9734</v>
      </c>
      <c r="E16" s="16">
        <f t="shared" si="2"/>
        <v>11257</v>
      </c>
      <c r="F16" s="16">
        <f t="shared" si="2"/>
        <v>10526</v>
      </c>
      <c r="G16" s="16">
        <f t="shared" si="2"/>
        <v>10526</v>
      </c>
      <c r="H16" s="16">
        <f t="shared" si="2"/>
        <v>101.8973862536302</v>
      </c>
    </row>
    <row r="17" spans="1:8" ht="47.25">
      <c r="A17" s="22" t="s">
        <v>66</v>
      </c>
      <c r="B17" s="2" t="s">
        <v>67</v>
      </c>
      <c r="C17" s="16">
        <v>10330</v>
      </c>
      <c r="D17" s="16">
        <v>9734</v>
      </c>
      <c r="E17" s="16">
        <v>11257</v>
      </c>
      <c r="F17" s="16">
        <v>10526</v>
      </c>
      <c r="G17" s="16">
        <v>10526</v>
      </c>
      <c r="H17" s="8">
        <f>G17/C17*100</f>
        <v>101.8973862536302</v>
      </c>
    </row>
    <row r="18" spans="1:8" ht="22.5" customHeight="1">
      <c r="A18" s="9" t="s">
        <v>7</v>
      </c>
      <c r="B18" s="2" t="s">
        <v>8</v>
      </c>
      <c r="C18" s="15">
        <f>C20+C21+C22</f>
        <v>35809</v>
      </c>
      <c r="D18" s="15">
        <f>D20+D21+D22</f>
        <v>27030</v>
      </c>
      <c r="E18" s="15">
        <f>E20+E21+E22+E19</f>
        <v>10130</v>
      </c>
      <c r="F18" s="15">
        <f>F20+F21+F22+F19</f>
        <v>3750</v>
      </c>
      <c r="G18" s="15">
        <f>G20+G21+G22+G19</f>
        <v>3600</v>
      </c>
      <c r="H18" s="15">
        <f>H20+H21+H22</f>
        <v>219.40282575769078</v>
      </c>
    </row>
    <row r="19" spans="1:8" ht="32.25" customHeight="1">
      <c r="A19" s="9" t="s">
        <v>173</v>
      </c>
      <c r="B19" s="2" t="s">
        <v>174</v>
      </c>
      <c r="C19" s="15">
        <v>0</v>
      </c>
      <c r="D19" s="15">
        <v>0</v>
      </c>
      <c r="E19" s="15">
        <v>1900</v>
      </c>
      <c r="F19" s="15">
        <v>2000</v>
      </c>
      <c r="G19" s="15">
        <v>2100</v>
      </c>
      <c r="H19" s="8"/>
    </row>
    <row r="20" spans="1:8" ht="32.25" customHeight="1">
      <c r="A20" s="9" t="s">
        <v>9</v>
      </c>
      <c r="B20" s="2" t="s">
        <v>10</v>
      </c>
      <c r="C20" s="16">
        <v>34724</v>
      </c>
      <c r="D20" s="15">
        <v>26390</v>
      </c>
      <c r="E20" s="16">
        <v>7000</v>
      </c>
      <c r="F20" s="16">
        <v>500</v>
      </c>
      <c r="G20" s="15">
        <v>200</v>
      </c>
      <c r="H20" s="8">
        <f aca="true" t="shared" si="3" ref="H20:H28">G20/C20*100</f>
        <v>0.5759705103098721</v>
      </c>
    </row>
    <row r="21" spans="1:8" ht="15.75" customHeight="1">
      <c r="A21" s="9" t="s">
        <v>11</v>
      </c>
      <c r="B21" s="2" t="s">
        <v>12</v>
      </c>
      <c r="C21" s="16">
        <v>286</v>
      </c>
      <c r="D21" s="15">
        <v>90</v>
      </c>
      <c r="E21" s="16">
        <v>280</v>
      </c>
      <c r="F21" s="16">
        <v>250</v>
      </c>
      <c r="G21" s="15">
        <v>250</v>
      </c>
      <c r="H21" s="8">
        <f t="shared" si="3"/>
        <v>87.41258741258741</v>
      </c>
    </row>
    <row r="22" spans="1:8" ht="64.5" customHeight="1">
      <c r="A22" s="9" t="s">
        <v>61</v>
      </c>
      <c r="B22" s="2" t="s">
        <v>62</v>
      </c>
      <c r="C22" s="16">
        <v>799</v>
      </c>
      <c r="D22" s="15">
        <v>550</v>
      </c>
      <c r="E22" s="16">
        <v>950</v>
      </c>
      <c r="F22" s="16">
        <v>1000</v>
      </c>
      <c r="G22" s="15">
        <v>1050</v>
      </c>
      <c r="H22" s="8">
        <f t="shared" si="3"/>
        <v>131.4142678347935</v>
      </c>
    </row>
    <row r="23" spans="1:8" ht="15.75">
      <c r="A23" s="9" t="s">
        <v>13</v>
      </c>
      <c r="B23" s="2" t="s">
        <v>14</v>
      </c>
      <c r="C23" s="15">
        <f>C24+C25</f>
        <v>39886</v>
      </c>
      <c r="D23" s="15">
        <f>D24+D25</f>
        <v>42043</v>
      </c>
      <c r="E23" s="15">
        <f>E24+E25</f>
        <v>39700</v>
      </c>
      <c r="F23" s="15">
        <f>F24+F25</f>
        <v>44700</v>
      </c>
      <c r="G23" s="15">
        <f>G24+G25</f>
        <v>45000</v>
      </c>
      <c r="H23" s="8">
        <f t="shared" si="3"/>
        <v>112.82154139296996</v>
      </c>
    </row>
    <row r="24" spans="1:8" ht="19.5" customHeight="1">
      <c r="A24" s="9" t="s">
        <v>15</v>
      </c>
      <c r="B24" s="2" t="s">
        <v>16</v>
      </c>
      <c r="C24" s="16">
        <v>12698</v>
      </c>
      <c r="D24" s="15">
        <v>15843</v>
      </c>
      <c r="E24" s="16">
        <v>18700</v>
      </c>
      <c r="F24" s="16">
        <v>23200</v>
      </c>
      <c r="G24" s="15">
        <v>23400</v>
      </c>
      <c r="H24" s="8">
        <f t="shared" si="3"/>
        <v>184.2809891321468</v>
      </c>
    </row>
    <row r="25" spans="1:8" ht="15.75">
      <c r="A25" s="9" t="s">
        <v>17</v>
      </c>
      <c r="B25" s="2" t="s">
        <v>18</v>
      </c>
      <c r="C25" s="16">
        <v>27188</v>
      </c>
      <c r="D25" s="15">
        <v>26200</v>
      </c>
      <c r="E25" s="16">
        <v>21000</v>
      </c>
      <c r="F25" s="16">
        <v>21500</v>
      </c>
      <c r="G25" s="15">
        <v>21600</v>
      </c>
      <c r="H25" s="8">
        <f t="shared" si="3"/>
        <v>79.44681477122259</v>
      </c>
    </row>
    <row r="26" spans="1:8" ht="15.75">
      <c r="A26" s="9" t="s">
        <v>19</v>
      </c>
      <c r="B26" s="2" t="s">
        <v>20</v>
      </c>
      <c r="C26" s="15">
        <f>C27+C28</f>
        <v>5303</v>
      </c>
      <c r="D26" s="15">
        <f>D27+D28</f>
        <v>5100</v>
      </c>
      <c r="E26" s="15">
        <v>5100</v>
      </c>
      <c r="F26" s="15">
        <v>5150</v>
      </c>
      <c r="G26" s="15">
        <v>5200</v>
      </c>
      <c r="H26" s="8">
        <f t="shared" si="3"/>
        <v>98.05770318687536</v>
      </c>
    </row>
    <row r="27" spans="1:8" ht="47.25" customHeight="1" hidden="1">
      <c r="A27" s="9" t="s">
        <v>21</v>
      </c>
      <c r="B27" s="2" t="s">
        <v>22</v>
      </c>
      <c r="C27" s="16">
        <v>5303</v>
      </c>
      <c r="D27" s="15">
        <v>4900</v>
      </c>
      <c r="E27" s="16"/>
      <c r="F27" s="16"/>
      <c r="G27" s="15"/>
      <c r="H27" s="8">
        <f t="shared" si="3"/>
        <v>0</v>
      </c>
    </row>
    <row r="28" spans="1:8" ht="61.5" customHeight="1" hidden="1">
      <c r="A28" s="9" t="s">
        <v>23</v>
      </c>
      <c r="B28" s="2" t="s">
        <v>24</v>
      </c>
      <c r="C28" s="16"/>
      <c r="D28" s="15">
        <v>200</v>
      </c>
      <c r="E28" s="16"/>
      <c r="F28" s="16"/>
      <c r="G28" s="15"/>
      <c r="H28" s="8" t="e">
        <f t="shared" si="3"/>
        <v>#DIV/0!</v>
      </c>
    </row>
    <row r="29" spans="1:8" ht="47.25" customHeight="1">
      <c r="A29" s="9" t="s">
        <v>47</v>
      </c>
      <c r="B29" s="2" t="s">
        <v>48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8">
        <v>0</v>
      </c>
    </row>
    <row r="30" spans="1:8" ht="62.25" customHeight="1">
      <c r="A30" s="9" t="s">
        <v>25</v>
      </c>
      <c r="B30" s="3" t="s">
        <v>26</v>
      </c>
      <c r="C30" s="15">
        <f>C31+C32+C33+C34</f>
        <v>26825</v>
      </c>
      <c r="D30" s="15">
        <f>D31+D32+D33+D34</f>
        <v>24240</v>
      </c>
      <c r="E30" s="15">
        <f>E31+E32+E33+E34</f>
        <v>20918</v>
      </c>
      <c r="F30" s="15">
        <f>F31+F32+F33+F34</f>
        <v>21011</v>
      </c>
      <c r="G30" s="15">
        <f>G31+G32+G33+G34</f>
        <v>21109</v>
      </c>
      <c r="H30" s="8">
        <f aca="true" t="shared" si="4" ref="H30:H42">G30/C30*100</f>
        <v>78.69151910531221</v>
      </c>
    </row>
    <row r="31" spans="1:8" ht="66" customHeight="1" hidden="1">
      <c r="A31" s="9" t="s">
        <v>58</v>
      </c>
      <c r="B31" s="5" t="s">
        <v>57</v>
      </c>
      <c r="C31" s="15">
        <v>0</v>
      </c>
      <c r="D31" s="15">
        <v>0</v>
      </c>
      <c r="E31" s="15"/>
      <c r="F31" s="15"/>
      <c r="G31" s="15"/>
      <c r="H31" s="8">
        <v>0</v>
      </c>
    </row>
    <row r="32" spans="1:8" ht="141" customHeight="1">
      <c r="A32" s="9" t="s">
        <v>27</v>
      </c>
      <c r="B32" s="4" t="s">
        <v>28</v>
      </c>
      <c r="C32" s="17">
        <v>19324</v>
      </c>
      <c r="D32" s="15">
        <v>16500</v>
      </c>
      <c r="E32" s="17">
        <v>13537</v>
      </c>
      <c r="F32" s="17">
        <v>13552</v>
      </c>
      <c r="G32" s="15">
        <v>13567</v>
      </c>
      <c r="H32" s="8">
        <f t="shared" si="4"/>
        <v>70.20803146346512</v>
      </c>
    </row>
    <row r="33" spans="1:8" ht="30.75" customHeight="1">
      <c r="A33" s="9" t="s">
        <v>29</v>
      </c>
      <c r="B33" s="5" t="s">
        <v>30</v>
      </c>
      <c r="C33" s="17">
        <v>1000</v>
      </c>
      <c r="D33" s="15">
        <v>1665</v>
      </c>
      <c r="E33" s="17">
        <v>1071</v>
      </c>
      <c r="F33" s="17">
        <v>1104</v>
      </c>
      <c r="G33" s="15">
        <v>1137</v>
      </c>
      <c r="H33" s="8">
        <f t="shared" si="4"/>
        <v>113.7</v>
      </c>
    </row>
    <row r="34" spans="1:8" ht="124.5" customHeight="1">
      <c r="A34" s="9" t="s">
        <v>31</v>
      </c>
      <c r="B34" s="5" t="s">
        <v>32</v>
      </c>
      <c r="C34" s="17">
        <v>6501</v>
      </c>
      <c r="D34" s="15">
        <v>6075</v>
      </c>
      <c r="E34" s="17">
        <v>6310</v>
      </c>
      <c r="F34" s="17">
        <v>6355</v>
      </c>
      <c r="G34" s="15">
        <v>6405</v>
      </c>
      <c r="H34" s="8">
        <f t="shared" si="4"/>
        <v>98.52330410706045</v>
      </c>
    </row>
    <row r="35" spans="1:8" ht="33" customHeight="1">
      <c r="A35" s="9" t="s">
        <v>33</v>
      </c>
      <c r="B35" s="3" t="s">
        <v>34</v>
      </c>
      <c r="C35" s="15">
        <f>C36</f>
        <v>1296</v>
      </c>
      <c r="D35" s="15">
        <f>D36</f>
        <v>1235</v>
      </c>
      <c r="E35" s="15">
        <f>E36</f>
        <v>1600</v>
      </c>
      <c r="F35" s="15">
        <f>F36</f>
        <v>1660</v>
      </c>
      <c r="G35" s="15">
        <f>G36</f>
        <v>1660</v>
      </c>
      <c r="H35" s="8">
        <f t="shared" si="4"/>
        <v>128.0864197530864</v>
      </c>
    </row>
    <row r="36" spans="1:8" ht="33" customHeight="1">
      <c r="A36" s="9" t="s">
        <v>35</v>
      </c>
      <c r="B36" s="2" t="s">
        <v>36</v>
      </c>
      <c r="C36" s="15">
        <v>1296</v>
      </c>
      <c r="D36" s="15">
        <v>1235</v>
      </c>
      <c r="E36" s="15">
        <v>1600</v>
      </c>
      <c r="F36" s="15">
        <v>1660</v>
      </c>
      <c r="G36" s="15">
        <v>1660</v>
      </c>
      <c r="H36" s="8">
        <f t="shared" si="4"/>
        <v>128.0864197530864</v>
      </c>
    </row>
    <row r="37" spans="1:8" ht="47.25" customHeight="1">
      <c r="A37" s="9" t="s">
        <v>51</v>
      </c>
      <c r="B37" s="2" t="s">
        <v>52</v>
      </c>
      <c r="C37" s="15">
        <f>C38</f>
        <v>408</v>
      </c>
      <c r="D37" s="15">
        <f>D38</f>
        <v>14400</v>
      </c>
      <c r="E37" s="15">
        <f>E38</f>
        <v>300</v>
      </c>
      <c r="F37" s="15">
        <f>F38</f>
        <v>350</v>
      </c>
      <c r="G37" s="15">
        <f>G38</f>
        <v>350</v>
      </c>
      <c r="H37" s="8">
        <f t="shared" si="4"/>
        <v>85.7843137254902</v>
      </c>
    </row>
    <row r="38" spans="1:8" ht="35.25" customHeight="1">
      <c r="A38" s="9" t="s">
        <v>53</v>
      </c>
      <c r="B38" s="2" t="s">
        <v>54</v>
      </c>
      <c r="C38" s="16">
        <v>408</v>
      </c>
      <c r="D38" s="15">
        <v>14400</v>
      </c>
      <c r="E38" s="16">
        <v>300</v>
      </c>
      <c r="F38" s="16">
        <v>350</v>
      </c>
      <c r="G38" s="15">
        <v>350</v>
      </c>
      <c r="H38" s="8">
        <f t="shared" si="4"/>
        <v>85.7843137254902</v>
      </c>
    </row>
    <row r="39" spans="1:8" ht="51.75" customHeight="1">
      <c r="A39" s="9" t="s">
        <v>37</v>
      </c>
      <c r="B39" s="2" t="s">
        <v>38</v>
      </c>
      <c r="C39" s="15">
        <f>C40+C41</f>
        <v>3269</v>
      </c>
      <c r="D39" s="15">
        <f>D40+D41</f>
        <v>1303</v>
      </c>
      <c r="E39" s="15">
        <f>E40+E41</f>
        <v>950</v>
      </c>
      <c r="F39" s="15">
        <f>F40+F41</f>
        <v>650</v>
      </c>
      <c r="G39" s="15">
        <f>G40+G41</f>
        <v>650</v>
      </c>
      <c r="H39" s="8">
        <f t="shared" si="4"/>
        <v>19.883756500458855</v>
      </c>
    </row>
    <row r="40" spans="1:8" ht="126" customHeight="1">
      <c r="A40" s="9" t="s">
        <v>39</v>
      </c>
      <c r="B40" s="5" t="s">
        <v>40</v>
      </c>
      <c r="C40" s="17">
        <v>506</v>
      </c>
      <c r="D40" s="15">
        <v>850</v>
      </c>
      <c r="E40" s="17">
        <v>500</v>
      </c>
      <c r="F40" s="17">
        <v>200</v>
      </c>
      <c r="G40" s="15">
        <v>200</v>
      </c>
      <c r="H40" s="8">
        <f t="shared" si="4"/>
        <v>39.52569169960474</v>
      </c>
    </row>
    <row r="41" spans="1:8" ht="125.25" customHeight="1">
      <c r="A41" s="10" t="s">
        <v>41</v>
      </c>
      <c r="B41" s="5" t="s">
        <v>42</v>
      </c>
      <c r="C41" s="17">
        <v>2763</v>
      </c>
      <c r="D41" s="15">
        <v>453</v>
      </c>
      <c r="E41" s="17">
        <v>450</v>
      </c>
      <c r="F41" s="17">
        <v>450</v>
      </c>
      <c r="G41" s="15">
        <v>450</v>
      </c>
      <c r="H41" s="8">
        <f t="shared" si="4"/>
        <v>16.286644951140065</v>
      </c>
    </row>
    <row r="42" spans="1:8" ht="30" customHeight="1">
      <c r="A42" s="9" t="s">
        <v>43</v>
      </c>
      <c r="B42" s="3" t="s">
        <v>44</v>
      </c>
      <c r="C42" s="16">
        <v>9716</v>
      </c>
      <c r="D42" s="15">
        <v>4360</v>
      </c>
      <c r="E42" s="16">
        <v>1000</v>
      </c>
      <c r="F42" s="16">
        <v>770</v>
      </c>
      <c r="G42" s="16">
        <v>770</v>
      </c>
      <c r="H42" s="8">
        <f t="shared" si="4"/>
        <v>7.92507204610951</v>
      </c>
    </row>
    <row r="43" spans="1:8" ht="19.5" customHeight="1">
      <c r="A43" s="9" t="s">
        <v>49</v>
      </c>
      <c r="B43" s="3" t="s">
        <v>50</v>
      </c>
      <c r="C43" s="16">
        <v>0</v>
      </c>
      <c r="D43" s="15">
        <v>0</v>
      </c>
      <c r="E43" s="16">
        <v>0</v>
      </c>
      <c r="F43" s="16">
        <v>0</v>
      </c>
      <c r="G43" s="15">
        <v>0</v>
      </c>
      <c r="H43" s="8">
        <v>0</v>
      </c>
    </row>
    <row r="44" spans="1:8" ht="21" customHeight="1">
      <c r="A44" s="22" t="s">
        <v>75</v>
      </c>
      <c r="B44" s="1" t="s">
        <v>45</v>
      </c>
      <c r="C44" s="35">
        <f>C45</f>
        <v>1003282</v>
      </c>
      <c r="D44" s="35">
        <f>D45</f>
        <v>1002854</v>
      </c>
      <c r="E44" s="35">
        <f>E45</f>
        <v>731337</v>
      </c>
      <c r="F44" s="35">
        <f>F45</f>
        <v>882811</v>
      </c>
      <c r="G44" s="35">
        <f>G45</f>
        <v>881480</v>
      </c>
      <c r="H44" s="7">
        <f aca="true" t="shared" si="5" ref="H44:H107">G44/C44*100</f>
        <v>87.85964464627094</v>
      </c>
    </row>
    <row r="45" spans="1:8" ht="48" customHeight="1">
      <c r="A45" s="9" t="s">
        <v>76</v>
      </c>
      <c r="B45" s="2" t="s">
        <v>46</v>
      </c>
      <c r="C45" s="16">
        <f>C46+C54+C79+C108</f>
        <v>1003282</v>
      </c>
      <c r="D45" s="16">
        <f>D46+D54+D79+D108</f>
        <v>1002854</v>
      </c>
      <c r="E45" s="16">
        <f>E46+E54+E79+E108</f>
        <v>731337</v>
      </c>
      <c r="F45" s="16">
        <f>F46+F54+F79+F108</f>
        <v>882811</v>
      </c>
      <c r="G45" s="16">
        <f>G46+G54+G79+G108</f>
        <v>881480</v>
      </c>
      <c r="H45" s="8">
        <f t="shared" si="5"/>
        <v>87.85964464627094</v>
      </c>
    </row>
    <row r="46" spans="1:8" ht="49.5" customHeight="1">
      <c r="A46" s="22" t="s">
        <v>77</v>
      </c>
      <c r="B46" s="28" t="s">
        <v>115</v>
      </c>
      <c r="C46" s="16">
        <f>C47+C51+C53+C52</f>
        <v>240918</v>
      </c>
      <c r="D46" s="17">
        <f>D47+D51+D53+D52</f>
        <v>196192</v>
      </c>
      <c r="E46" s="16">
        <v>0</v>
      </c>
      <c r="F46" s="16">
        <v>0</v>
      </c>
      <c r="G46" s="17">
        <v>0</v>
      </c>
      <c r="H46" s="8">
        <f t="shared" si="5"/>
        <v>0</v>
      </c>
    </row>
    <row r="47" spans="1:8" ht="48" customHeight="1">
      <c r="A47" s="20" t="s">
        <v>78</v>
      </c>
      <c r="B47" s="18" t="s">
        <v>79</v>
      </c>
      <c r="C47" s="19">
        <f>C49+C50</f>
        <v>72607</v>
      </c>
      <c r="D47" s="17">
        <f>D49+D50</f>
        <v>89281</v>
      </c>
      <c r="E47" s="19">
        <v>0</v>
      </c>
      <c r="F47" s="19">
        <v>0</v>
      </c>
      <c r="G47" s="17">
        <v>0</v>
      </c>
      <c r="H47" s="8">
        <f t="shared" si="5"/>
        <v>0</v>
      </c>
    </row>
    <row r="48" spans="1:8" ht="16.5" customHeight="1">
      <c r="A48" s="20"/>
      <c r="B48" s="18" t="s">
        <v>59</v>
      </c>
      <c r="C48" s="19"/>
      <c r="D48" s="17"/>
      <c r="E48" s="19"/>
      <c r="F48" s="19"/>
      <c r="G48" s="17"/>
      <c r="H48" s="8"/>
    </row>
    <row r="49" spans="1:8" ht="80.25" customHeight="1">
      <c r="A49" s="20"/>
      <c r="B49" s="18" t="s">
        <v>80</v>
      </c>
      <c r="C49" s="19">
        <v>72607</v>
      </c>
      <c r="D49" s="19">
        <v>89281</v>
      </c>
      <c r="E49" s="19">
        <v>0</v>
      </c>
      <c r="F49" s="19">
        <v>0</v>
      </c>
      <c r="G49" s="19">
        <v>0</v>
      </c>
      <c r="H49" s="8">
        <f t="shared" si="5"/>
        <v>0</v>
      </c>
    </row>
    <row r="50" spans="1:8" ht="63.75" customHeight="1" hidden="1">
      <c r="A50" s="20"/>
      <c r="B50" s="18" t="s">
        <v>81</v>
      </c>
      <c r="C50" s="19">
        <v>0</v>
      </c>
      <c r="D50" s="19">
        <v>0</v>
      </c>
      <c r="E50" s="19"/>
      <c r="F50" s="19"/>
      <c r="G50" s="19"/>
      <c r="H50" s="8" t="e">
        <f t="shared" si="5"/>
        <v>#DIV/0!</v>
      </c>
    </row>
    <row r="51" spans="1:8" ht="54.75" customHeight="1" thickBot="1">
      <c r="A51" s="11" t="s">
        <v>82</v>
      </c>
      <c r="B51" s="29" t="s">
        <v>83</v>
      </c>
      <c r="C51" s="19">
        <v>168311</v>
      </c>
      <c r="D51" s="19">
        <v>55673</v>
      </c>
      <c r="E51" s="19">
        <v>0</v>
      </c>
      <c r="F51" s="19">
        <v>0</v>
      </c>
      <c r="G51" s="19">
        <v>0</v>
      </c>
      <c r="H51" s="8">
        <f t="shared" si="5"/>
        <v>0</v>
      </c>
    </row>
    <row r="52" spans="1:8" ht="50.25" customHeight="1" thickBot="1">
      <c r="A52" s="43" t="s">
        <v>116</v>
      </c>
      <c r="B52" s="42" t="s">
        <v>117</v>
      </c>
      <c r="C52" s="19">
        <v>0</v>
      </c>
      <c r="D52" s="19">
        <v>1238</v>
      </c>
      <c r="E52" s="19">
        <v>0</v>
      </c>
      <c r="F52" s="19">
        <v>0</v>
      </c>
      <c r="G52" s="19">
        <v>0</v>
      </c>
      <c r="H52" s="8" t="e">
        <f t="shared" si="5"/>
        <v>#DIV/0!</v>
      </c>
    </row>
    <row r="53" spans="1:8" ht="34.5" customHeight="1" thickBot="1">
      <c r="A53" s="43" t="s">
        <v>118</v>
      </c>
      <c r="B53" s="38" t="s">
        <v>119</v>
      </c>
      <c r="C53" s="19">
        <v>0</v>
      </c>
      <c r="D53" s="19">
        <v>50000</v>
      </c>
      <c r="E53" s="19">
        <v>0</v>
      </c>
      <c r="F53" s="19">
        <v>0</v>
      </c>
      <c r="G53" s="19">
        <v>0</v>
      </c>
      <c r="H53" s="8" t="e">
        <f t="shared" si="5"/>
        <v>#DIV/0!</v>
      </c>
    </row>
    <row r="54" spans="1:8" ht="49.5" customHeight="1" thickBot="1">
      <c r="A54" s="9" t="s">
        <v>84</v>
      </c>
      <c r="B54" s="26" t="s">
        <v>120</v>
      </c>
      <c r="C54" s="19">
        <f>C57+C60+C62+C64+C61+C59+C63+C56+C55</f>
        <v>308087</v>
      </c>
      <c r="D54" s="19">
        <f>D57+D60+D62+D64+D61+D59+D63+D56+D55</f>
        <v>279873</v>
      </c>
      <c r="E54" s="19">
        <f>E57+E60+E62+E64+E61+E59+E63+E56+E55</f>
        <v>148583</v>
      </c>
      <c r="F54" s="19">
        <f>F57+F60+F62+F64+F61+F59+F63+F56+F55+F58</f>
        <v>291760</v>
      </c>
      <c r="G54" s="19">
        <f>G57+G60+G62+G64+G61+G59+G63+G56+G55+G58</f>
        <v>267262</v>
      </c>
      <c r="H54" s="19" t="e">
        <f>H57+H60+H62+H64+H61+H59+H63+H56+H55+H58</f>
        <v>#DIV/0!</v>
      </c>
    </row>
    <row r="55" spans="1:8" ht="123.75" customHeight="1" thickBot="1">
      <c r="A55" s="43" t="s">
        <v>85</v>
      </c>
      <c r="B55" s="38" t="s">
        <v>121</v>
      </c>
      <c r="C55" s="19">
        <v>144735</v>
      </c>
      <c r="D55" s="19">
        <v>21224</v>
      </c>
      <c r="E55" s="19">
        <v>14266</v>
      </c>
      <c r="F55" s="19">
        <v>0</v>
      </c>
      <c r="G55" s="19">
        <v>0</v>
      </c>
      <c r="H55" s="8">
        <f t="shared" si="5"/>
        <v>0</v>
      </c>
    </row>
    <row r="56" spans="1:8" ht="75" customHeight="1">
      <c r="A56" s="20" t="s">
        <v>89</v>
      </c>
      <c r="B56" s="18" t="s">
        <v>90</v>
      </c>
      <c r="C56" s="19">
        <v>17133</v>
      </c>
      <c r="D56" s="15">
        <v>7494</v>
      </c>
      <c r="E56" s="19">
        <v>4944</v>
      </c>
      <c r="F56" s="19">
        <v>1855</v>
      </c>
      <c r="G56" s="15">
        <v>400</v>
      </c>
      <c r="H56" s="8">
        <f t="shared" si="5"/>
        <v>2.334675771902177</v>
      </c>
    </row>
    <row r="57" spans="1:8" ht="64.5" customHeight="1">
      <c r="A57" s="31" t="s">
        <v>122</v>
      </c>
      <c r="B57" s="30" t="s">
        <v>123</v>
      </c>
      <c r="C57" s="19"/>
      <c r="D57" s="19">
        <v>25510</v>
      </c>
      <c r="E57" s="19">
        <v>0</v>
      </c>
      <c r="F57" s="19">
        <v>0</v>
      </c>
      <c r="G57" s="19">
        <v>0</v>
      </c>
      <c r="H57" s="8" t="e">
        <f t="shared" si="5"/>
        <v>#DIV/0!</v>
      </c>
    </row>
    <row r="58" spans="1:8" ht="124.5" customHeight="1">
      <c r="A58" s="9" t="s">
        <v>177</v>
      </c>
      <c r="B58" s="51" t="s">
        <v>178</v>
      </c>
      <c r="C58" s="19">
        <v>0</v>
      </c>
      <c r="D58" s="19">
        <v>0</v>
      </c>
      <c r="E58" s="19">
        <v>0</v>
      </c>
      <c r="F58" s="19">
        <v>350</v>
      </c>
      <c r="G58" s="19">
        <v>0</v>
      </c>
      <c r="H58" s="8"/>
    </row>
    <row r="59" spans="1:8" ht="47.25" customHeight="1">
      <c r="A59" s="31" t="s">
        <v>86</v>
      </c>
      <c r="B59" s="27" t="s">
        <v>74</v>
      </c>
      <c r="C59" s="19">
        <v>4834</v>
      </c>
      <c r="D59" s="15">
        <v>3404</v>
      </c>
      <c r="E59" s="19">
        <v>4246</v>
      </c>
      <c r="F59" s="19">
        <v>6652</v>
      </c>
      <c r="G59" s="15">
        <v>6812</v>
      </c>
      <c r="H59" s="8">
        <f t="shared" si="5"/>
        <v>140.91849400082748</v>
      </c>
    </row>
    <row r="60" spans="1:8" ht="38.25" customHeight="1">
      <c r="A60" s="20" t="s">
        <v>171</v>
      </c>
      <c r="B60" s="18" t="s">
        <v>172</v>
      </c>
      <c r="C60" s="19">
        <v>3722</v>
      </c>
      <c r="D60" s="15">
        <v>0</v>
      </c>
      <c r="E60" s="19">
        <v>0</v>
      </c>
      <c r="F60" s="19">
        <v>0</v>
      </c>
      <c r="G60" s="15">
        <v>0</v>
      </c>
      <c r="H60" s="8">
        <f t="shared" si="5"/>
        <v>0</v>
      </c>
    </row>
    <row r="61" spans="1:8" ht="47.25" customHeight="1">
      <c r="A61" s="20" t="s">
        <v>87</v>
      </c>
      <c r="B61" s="18" t="s">
        <v>88</v>
      </c>
      <c r="C61" s="19">
        <v>26310</v>
      </c>
      <c r="D61" s="15">
        <v>23884</v>
      </c>
      <c r="E61" s="19">
        <v>25407</v>
      </c>
      <c r="F61" s="19">
        <v>25044</v>
      </c>
      <c r="G61" s="15">
        <v>25044</v>
      </c>
      <c r="H61" s="8">
        <f t="shared" si="5"/>
        <v>95.18814139110604</v>
      </c>
    </row>
    <row r="62" spans="1:8" ht="58.5" customHeight="1" hidden="1">
      <c r="A62" s="20" t="s">
        <v>71</v>
      </c>
      <c r="B62" s="18" t="s">
        <v>72</v>
      </c>
      <c r="C62" s="19">
        <v>0</v>
      </c>
      <c r="D62" s="19">
        <v>0</v>
      </c>
      <c r="E62" s="19"/>
      <c r="F62" s="19"/>
      <c r="G62" s="19"/>
      <c r="H62" s="8"/>
    </row>
    <row r="63" spans="1:8" ht="36" customHeight="1" hidden="1">
      <c r="A63" s="20"/>
      <c r="B63" s="18"/>
      <c r="C63" s="19"/>
      <c r="D63" s="19"/>
      <c r="E63" s="19"/>
      <c r="F63" s="19"/>
      <c r="G63" s="19"/>
      <c r="H63" s="8"/>
    </row>
    <row r="64" spans="1:8" ht="39" customHeight="1">
      <c r="A64" s="9" t="s">
        <v>91</v>
      </c>
      <c r="B64" s="4" t="s">
        <v>56</v>
      </c>
      <c r="C64" s="19">
        <v>111353</v>
      </c>
      <c r="D64" s="17">
        <v>198357</v>
      </c>
      <c r="E64" s="19">
        <v>99720</v>
      </c>
      <c r="F64" s="19">
        <v>257859</v>
      </c>
      <c r="G64" s="17">
        <v>235006</v>
      </c>
      <c r="H64" s="8">
        <f t="shared" si="5"/>
        <v>211.04595296040517</v>
      </c>
    </row>
    <row r="65" spans="1:8" ht="25.5" customHeight="1" hidden="1">
      <c r="A65" s="32"/>
      <c r="B65" s="2" t="s">
        <v>59</v>
      </c>
      <c r="C65" s="19"/>
      <c r="D65" s="19"/>
      <c r="E65" s="19"/>
      <c r="F65" s="19"/>
      <c r="G65" s="19"/>
      <c r="H65" s="8"/>
    </row>
    <row r="66" spans="1:8" ht="93" customHeight="1" hidden="1">
      <c r="A66" s="20"/>
      <c r="B66" s="18" t="s">
        <v>92</v>
      </c>
      <c r="C66" s="19">
        <v>0</v>
      </c>
      <c r="D66" s="19">
        <v>0</v>
      </c>
      <c r="E66" s="19"/>
      <c r="F66" s="19"/>
      <c r="G66" s="19"/>
      <c r="H66" s="8" t="e">
        <f t="shared" si="5"/>
        <v>#DIV/0!</v>
      </c>
    </row>
    <row r="67" spans="1:8" ht="0.75" customHeight="1" hidden="1">
      <c r="A67" s="20"/>
      <c r="B67" s="18" t="s">
        <v>93</v>
      </c>
      <c r="C67" s="19">
        <v>0</v>
      </c>
      <c r="D67" s="19">
        <v>0</v>
      </c>
      <c r="E67" s="19"/>
      <c r="F67" s="19"/>
      <c r="G67" s="19"/>
      <c r="H67" s="8" t="e">
        <f t="shared" si="5"/>
        <v>#DIV/0!</v>
      </c>
    </row>
    <row r="68" spans="1:8" ht="80.25" customHeight="1" hidden="1">
      <c r="A68" s="20"/>
      <c r="B68" s="18" t="s">
        <v>60</v>
      </c>
      <c r="C68" s="19"/>
      <c r="D68" s="19">
        <v>98530000</v>
      </c>
      <c r="E68" s="19"/>
      <c r="F68" s="19"/>
      <c r="G68" s="19"/>
      <c r="H68" s="15" t="e">
        <f t="shared" si="5"/>
        <v>#DIV/0!</v>
      </c>
    </row>
    <row r="69" spans="1:8" ht="45.75" customHeight="1" hidden="1">
      <c r="A69" s="20"/>
      <c r="B69" s="18" t="s">
        <v>124</v>
      </c>
      <c r="C69" s="19"/>
      <c r="D69" s="19">
        <v>2877784.67</v>
      </c>
      <c r="E69" s="19"/>
      <c r="F69" s="19"/>
      <c r="G69" s="19"/>
      <c r="H69" s="15" t="e">
        <f t="shared" si="5"/>
        <v>#DIV/0!</v>
      </c>
    </row>
    <row r="70" spans="1:8" ht="48.75" customHeight="1" hidden="1">
      <c r="A70" s="20"/>
      <c r="B70" s="18" t="s">
        <v>125</v>
      </c>
      <c r="C70" s="19"/>
      <c r="D70" s="19">
        <v>24343235.93</v>
      </c>
      <c r="E70" s="19"/>
      <c r="F70" s="19"/>
      <c r="G70" s="19"/>
      <c r="H70" s="8" t="e">
        <f t="shared" si="5"/>
        <v>#DIV/0!</v>
      </c>
    </row>
    <row r="71" spans="1:8" ht="67.5" customHeight="1" hidden="1">
      <c r="A71" s="20"/>
      <c r="B71" s="18" t="s">
        <v>126</v>
      </c>
      <c r="C71" s="19"/>
      <c r="D71" s="19">
        <v>8056335</v>
      </c>
      <c r="E71" s="19"/>
      <c r="F71" s="19"/>
      <c r="G71" s="19"/>
      <c r="H71" s="8"/>
    </row>
    <row r="72" spans="1:8" ht="65.25" customHeight="1" hidden="1">
      <c r="A72" s="20"/>
      <c r="B72" s="18" t="s">
        <v>94</v>
      </c>
      <c r="C72" s="19"/>
      <c r="D72" s="19">
        <v>149247.45</v>
      </c>
      <c r="E72" s="19"/>
      <c r="F72" s="19"/>
      <c r="G72" s="19"/>
      <c r="H72" s="8" t="e">
        <f t="shared" si="5"/>
        <v>#DIV/0!</v>
      </c>
    </row>
    <row r="73" spans="1:8" ht="61.5" customHeight="1" hidden="1">
      <c r="A73" s="20"/>
      <c r="B73" s="18" t="s">
        <v>95</v>
      </c>
      <c r="C73" s="19"/>
      <c r="D73" s="19">
        <v>38387680.92</v>
      </c>
      <c r="E73" s="19"/>
      <c r="F73" s="19"/>
      <c r="G73" s="19"/>
      <c r="H73" s="8" t="e">
        <f>G73/C73*100</f>
        <v>#DIV/0!</v>
      </c>
    </row>
    <row r="74" spans="1:8" ht="45.75" customHeight="1" hidden="1">
      <c r="A74" s="20"/>
      <c r="B74" s="18" t="s">
        <v>127</v>
      </c>
      <c r="C74" s="19"/>
      <c r="D74" s="19">
        <v>468000</v>
      </c>
      <c r="E74" s="19"/>
      <c r="F74" s="19"/>
      <c r="G74" s="19"/>
      <c r="H74" s="8" t="e">
        <f t="shared" si="5"/>
        <v>#DIV/0!</v>
      </c>
    </row>
    <row r="75" spans="1:8" ht="48.75" customHeight="1" hidden="1">
      <c r="A75" s="20"/>
      <c r="B75" s="18" t="s">
        <v>128</v>
      </c>
      <c r="C75" s="19"/>
      <c r="D75" s="16">
        <v>2910000</v>
      </c>
      <c r="E75" s="19"/>
      <c r="F75" s="19"/>
      <c r="G75" s="16"/>
      <c r="H75" s="8" t="e">
        <f t="shared" si="5"/>
        <v>#DIV/0!</v>
      </c>
    </row>
    <row r="76" spans="1:8" ht="64.5" customHeight="1" hidden="1">
      <c r="A76" s="20"/>
      <c r="B76" s="18" t="s">
        <v>129</v>
      </c>
      <c r="C76" s="19"/>
      <c r="D76" s="16">
        <v>6755584</v>
      </c>
      <c r="E76" s="19"/>
      <c r="F76" s="19"/>
      <c r="G76" s="16"/>
      <c r="H76" s="8" t="e">
        <f t="shared" si="5"/>
        <v>#DIV/0!</v>
      </c>
    </row>
    <row r="77" spans="1:8" ht="18.75" customHeight="1" hidden="1">
      <c r="A77" s="20"/>
      <c r="B77" s="18" t="s">
        <v>130</v>
      </c>
      <c r="C77" s="19"/>
      <c r="D77" s="15">
        <v>875000</v>
      </c>
      <c r="E77" s="19"/>
      <c r="F77" s="19"/>
      <c r="G77" s="15"/>
      <c r="H77" s="8" t="e">
        <f t="shared" si="5"/>
        <v>#DIV/0!</v>
      </c>
    </row>
    <row r="78" spans="1:8" ht="81" customHeight="1" hidden="1">
      <c r="A78" s="20"/>
      <c r="B78" s="18" t="s">
        <v>131</v>
      </c>
      <c r="C78" s="19"/>
      <c r="D78" s="16">
        <v>15004500</v>
      </c>
      <c r="E78" s="19"/>
      <c r="F78" s="19"/>
      <c r="G78" s="16"/>
      <c r="H78" s="8" t="e">
        <f t="shared" si="5"/>
        <v>#DIV/0!</v>
      </c>
    </row>
    <row r="79" spans="1:8" ht="30.75" customHeight="1">
      <c r="A79" s="22" t="s">
        <v>96</v>
      </c>
      <c r="B79" s="4" t="s">
        <v>132</v>
      </c>
      <c r="C79" s="16">
        <f>C80+C81+C82+C83+C101+C103+C107+C102+C104+C105</f>
        <v>453782</v>
      </c>
      <c r="D79" s="16">
        <f>D80+D81+D82+D83+D101+D103+D107+D102+D104+D105</f>
        <v>513684</v>
      </c>
      <c r="E79" s="16">
        <f>E80+E81+E82+E83+E101+E103+E107+E102+E104+E105+E106</f>
        <v>558652</v>
      </c>
      <c r="F79" s="16">
        <f>F80+F81+F82+F83+F101+F103+F107+F102+F104+F105+F106</f>
        <v>566949</v>
      </c>
      <c r="G79" s="16">
        <f>G80+G81+G82+G83+G101+G103+G107+G102+G104+G105+G106</f>
        <v>590116</v>
      </c>
      <c r="H79" s="8">
        <f t="shared" si="5"/>
        <v>130.0439418046551</v>
      </c>
    </row>
    <row r="80" spans="1:8" ht="66" customHeight="1" hidden="1">
      <c r="A80" s="22" t="s">
        <v>133</v>
      </c>
      <c r="B80" s="4" t="s">
        <v>134</v>
      </c>
      <c r="C80" s="16">
        <v>0</v>
      </c>
      <c r="D80" s="16">
        <v>0</v>
      </c>
      <c r="E80" s="16"/>
      <c r="F80" s="16"/>
      <c r="G80" s="16"/>
      <c r="H80" s="8" t="e">
        <f t="shared" si="5"/>
        <v>#DIV/0!</v>
      </c>
    </row>
    <row r="81" spans="1:8" ht="50.25" customHeight="1" hidden="1">
      <c r="A81" s="22" t="s">
        <v>135</v>
      </c>
      <c r="B81" s="28" t="s">
        <v>136</v>
      </c>
      <c r="C81" s="16"/>
      <c r="D81" s="15"/>
      <c r="E81" s="16"/>
      <c r="F81" s="16"/>
      <c r="G81" s="15"/>
      <c r="H81" s="8"/>
    </row>
    <row r="82" spans="1:8" ht="46.5" customHeight="1" hidden="1">
      <c r="A82" s="22" t="s">
        <v>137</v>
      </c>
      <c r="B82" s="4" t="s">
        <v>138</v>
      </c>
      <c r="C82" s="16">
        <v>0</v>
      </c>
      <c r="D82" s="15">
        <v>0</v>
      </c>
      <c r="E82" s="16"/>
      <c r="F82" s="16"/>
      <c r="G82" s="15"/>
      <c r="H82" s="8"/>
    </row>
    <row r="83" spans="1:8" ht="66" customHeight="1">
      <c r="A83" s="10" t="s">
        <v>97</v>
      </c>
      <c r="B83" s="4" t="s">
        <v>98</v>
      </c>
      <c r="C83" s="16">
        <v>440221</v>
      </c>
      <c r="D83" s="15">
        <v>461781</v>
      </c>
      <c r="E83" s="16">
        <v>432796</v>
      </c>
      <c r="F83" s="16">
        <v>447444</v>
      </c>
      <c r="G83" s="15">
        <v>471991</v>
      </c>
      <c r="H83" s="8"/>
    </row>
    <row r="84" spans="1:8" ht="18.75" customHeight="1" hidden="1">
      <c r="A84" s="10"/>
      <c r="B84" s="4" t="s">
        <v>59</v>
      </c>
      <c r="C84" s="16"/>
      <c r="D84" s="15"/>
      <c r="E84" s="16"/>
      <c r="F84" s="16"/>
      <c r="G84" s="15"/>
      <c r="H84" s="8"/>
    </row>
    <row r="85" spans="1:8" ht="81" customHeight="1" hidden="1">
      <c r="A85" s="10"/>
      <c r="B85" s="4" t="s">
        <v>99</v>
      </c>
      <c r="C85" s="16"/>
      <c r="D85" s="16">
        <v>199257962</v>
      </c>
      <c r="E85" s="16"/>
      <c r="F85" s="16"/>
      <c r="G85" s="16"/>
      <c r="H85" s="8" t="e">
        <f t="shared" si="5"/>
        <v>#DIV/0!</v>
      </c>
    </row>
    <row r="86" spans="1:8" ht="63.75" customHeight="1" hidden="1">
      <c r="A86" s="10"/>
      <c r="B86" s="4" t="s">
        <v>139</v>
      </c>
      <c r="C86" s="16"/>
      <c r="D86" s="16">
        <v>17785445</v>
      </c>
      <c r="E86" s="16"/>
      <c r="F86" s="16"/>
      <c r="G86" s="16"/>
      <c r="H86" s="8"/>
    </row>
    <row r="87" spans="1:8" ht="63.75" customHeight="1" hidden="1">
      <c r="A87" s="10"/>
      <c r="B87" s="4" t="s">
        <v>68</v>
      </c>
      <c r="C87" s="16"/>
      <c r="D87" s="16">
        <v>183656040</v>
      </c>
      <c r="E87" s="16"/>
      <c r="F87" s="16"/>
      <c r="G87" s="16"/>
      <c r="H87" s="8" t="e">
        <f t="shared" si="5"/>
        <v>#DIV/0!</v>
      </c>
    </row>
    <row r="88" spans="1:8" ht="78.75" customHeight="1" hidden="1">
      <c r="A88" s="10"/>
      <c r="B88" s="4" t="s">
        <v>100</v>
      </c>
      <c r="C88" s="16"/>
      <c r="D88" s="15">
        <v>7476061</v>
      </c>
      <c r="E88" s="16"/>
      <c r="F88" s="16"/>
      <c r="G88" s="15"/>
      <c r="H88" s="8" t="e">
        <f t="shared" si="5"/>
        <v>#DIV/0!</v>
      </c>
    </row>
    <row r="89" spans="1:8" ht="80.25" customHeight="1" hidden="1">
      <c r="A89" s="10"/>
      <c r="B89" s="4" t="s">
        <v>101</v>
      </c>
      <c r="C89" s="16"/>
      <c r="D89" s="16">
        <v>1181384</v>
      </c>
      <c r="E89" s="16"/>
      <c r="F89" s="16"/>
      <c r="G89" s="16"/>
      <c r="H89" s="8" t="e">
        <f t="shared" si="5"/>
        <v>#DIV/0!</v>
      </c>
    </row>
    <row r="90" spans="1:8" ht="66" customHeight="1" hidden="1">
      <c r="A90" s="10"/>
      <c r="B90" s="4" t="s">
        <v>102</v>
      </c>
      <c r="C90" s="16"/>
      <c r="D90" s="36">
        <v>790603</v>
      </c>
      <c r="E90" s="16"/>
      <c r="F90" s="16"/>
      <c r="G90" s="36"/>
      <c r="H90" s="8" t="e">
        <f t="shared" si="5"/>
        <v>#DIV/0!</v>
      </c>
    </row>
    <row r="91" spans="1:8" ht="80.25" customHeight="1" hidden="1">
      <c r="A91" s="10"/>
      <c r="B91" s="4" t="s">
        <v>103</v>
      </c>
      <c r="C91" s="16"/>
      <c r="D91" s="36">
        <v>0</v>
      </c>
      <c r="E91" s="16"/>
      <c r="F91" s="16"/>
      <c r="G91" s="36"/>
      <c r="H91" s="8" t="e">
        <f t="shared" si="5"/>
        <v>#DIV/0!</v>
      </c>
    </row>
    <row r="92" spans="1:8" ht="81.75" customHeight="1" hidden="1">
      <c r="A92" s="10"/>
      <c r="B92" s="4" t="s">
        <v>104</v>
      </c>
      <c r="C92" s="16"/>
      <c r="D92" s="36">
        <v>848167</v>
      </c>
      <c r="E92" s="16"/>
      <c r="F92" s="16"/>
      <c r="G92" s="36"/>
      <c r="H92" s="8" t="e">
        <f>G92/C92*100</f>
        <v>#DIV/0!</v>
      </c>
    </row>
    <row r="93" spans="1:8" ht="95.25" customHeight="1" hidden="1">
      <c r="A93" s="10"/>
      <c r="B93" s="4" t="s">
        <v>69</v>
      </c>
      <c r="C93" s="36"/>
      <c r="D93" s="36">
        <v>1241.49</v>
      </c>
      <c r="E93" s="36"/>
      <c r="F93" s="36"/>
      <c r="G93" s="36"/>
      <c r="H93" s="8" t="e">
        <f>G93/C93*100</f>
        <v>#DIV/0!</v>
      </c>
    </row>
    <row r="94" spans="1:8" ht="115.5" customHeight="1" hidden="1">
      <c r="A94" s="10"/>
      <c r="B94" s="4" t="s">
        <v>105</v>
      </c>
      <c r="C94" s="36"/>
      <c r="D94" s="36">
        <v>3223</v>
      </c>
      <c r="E94" s="36"/>
      <c r="F94" s="36"/>
      <c r="G94" s="36"/>
      <c r="H94" s="8" t="e">
        <f t="shared" si="5"/>
        <v>#DIV/0!</v>
      </c>
    </row>
    <row r="95" spans="1:8" ht="96" customHeight="1" hidden="1">
      <c r="A95" s="10"/>
      <c r="B95" s="4" t="s">
        <v>140</v>
      </c>
      <c r="C95" s="36"/>
      <c r="D95" s="16">
        <v>586100</v>
      </c>
      <c r="E95" s="36"/>
      <c r="F95" s="36"/>
      <c r="G95" s="16"/>
      <c r="H95" s="8" t="e">
        <f t="shared" si="5"/>
        <v>#DIV/0!</v>
      </c>
    </row>
    <row r="96" spans="1:8" ht="96" customHeight="1" hidden="1">
      <c r="A96" s="10"/>
      <c r="B96" s="4" t="s">
        <v>106</v>
      </c>
      <c r="C96" s="36"/>
      <c r="D96" s="16">
        <v>13598118</v>
      </c>
      <c r="E96" s="36"/>
      <c r="F96" s="36"/>
      <c r="G96" s="16"/>
      <c r="H96" s="8" t="e">
        <f t="shared" si="5"/>
        <v>#DIV/0!</v>
      </c>
    </row>
    <row r="97" spans="1:8" ht="50.25" customHeight="1" hidden="1">
      <c r="A97" s="10"/>
      <c r="B97" s="4" t="s">
        <v>141</v>
      </c>
      <c r="C97" s="36"/>
      <c r="D97" s="16">
        <v>2728978</v>
      </c>
      <c r="E97" s="36"/>
      <c r="F97" s="36"/>
      <c r="G97" s="16"/>
      <c r="H97" s="8" t="e">
        <f t="shared" si="5"/>
        <v>#DIV/0!</v>
      </c>
    </row>
    <row r="98" spans="1:8" ht="48.75" customHeight="1" hidden="1">
      <c r="A98" s="10"/>
      <c r="B98" s="4" t="s">
        <v>142</v>
      </c>
      <c r="C98" s="36"/>
      <c r="D98" s="15">
        <v>23118135</v>
      </c>
      <c r="E98" s="36"/>
      <c r="F98" s="36"/>
      <c r="G98" s="15"/>
      <c r="H98" s="8" t="e">
        <f t="shared" si="5"/>
        <v>#DIV/0!</v>
      </c>
    </row>
    <row r="99" spans="1:8" ht="48.75" customHeight="1" hidden="1">
      <c r="A99" s="10"/>
      <c r="B99" s="4"/>
      <c r="C99" s="36"/>
      <c r="D99" s="15"/>
      <c r="E99" s="36"/>
      <c r="F99" s="36"/>
      <c r="G99" s="15"/>
      <c r="H99" s="8"/>
    </row>
    <row r="100" spans="1:8" ht="48.75" customHeight="1" hidden="1">
      <c r="A100" s="10"/>
      <c r="B100" s="4" t="s">
        <v>143</v>
      </c>
      <c r="C100" s="36"/>
      <c r="D100" s="17">
        <v>10750000</v>
      </c>
      <c r="E100" s="36"/>
      <c r="F100" s="36"/>
      <c r="G100" s="17"/>
      <c r="H100" s="8" t="e">
        <f>G100/C100*100</f>
        <v>#DIV/0!</v>
      </c>
    </row>
    <row r="101" spans="1:8" ht="66.75" customHeight="1">
      <c r="A101" s="33" t="s">
        <v>107</v>
      </c>
      <c r="B101" s="4" t="s">
        <v>108</v>
      </c>
      <c r="C101" s="16">
        <v>10370</v>
      </c>
      <c r="D101" s="17">
        <v>11239</v>
      </c>
      <c r="E101" s="16">
        <v>12402</v>
      </c>
      <c r="F101" s="16">
        <v>6269</v>
      </c>
      <c r="G101" s="17">
        <v>5253</v>
      </c>
      <c r="H101" s="8">
        <f>G101/C101*100</f>
        <v>50.65573770491804</v>
      </c>
    </row>
    <row r="102" spans="1:8" ht="64.5" customHeight="1">
      <c r="A102" s="33" t="s">
        <v>144</v>
      </c>
      <c r="B102" s="39" t="s">
        <v>145</v>
      </c>
      <c r="C102" s="16">
        <v>0</v>
      </c>
      <c r="D102" s="15">
        <v>24201</v>
      </c>
      <c r="E102" s="16">
        <v>76676</v>
      </c>
      <c r="F102" s="16">
        <v>76676</v>
      </c>
      <c r="G102" s="15">
        <v>76676</v>
      </c>
      <c r="H102" s="7" t="e">
        <f t="shared" si="5"/>
        <v>#DIV/0!</v>
      </c>
    </row>
    <row r="103" spans="1:8" ht="46.5" customHeight="1">
      <c r="A103" s="22" t="s">
        <v>109</v>
      </c>
      <c r="B103" s="4" t="s">
        <v>110</v>
      </c>
      <c r="C103" s="16">
        <v>41</v>
      </c>
      <c r="D103" s="36">
        <v>41</v>
      </c>
      <c r="E103" s="16">
        <v>61</v>
      </c>
      <c r="F103" s="16">
        <v>424</v>
      </c>
      <c r="G103" s="36">
        <v>25</v>
      </c>
      <c r="H103" s="8">
        <v>0</v>
      </c>
    </row>
    <row r="104" spans="1:8" ht="47.25" customHeight="1">
      <c r="A104" s="22" t="s">
        <v>146</v>
      </c>
      <c r="B104" s="4" t="s">
        <v>147</v>
      </c>
      <c r="C104" s="16">
        <v>0</v>
      </c>
      <c r="D104" s="15">
        <v>614</v>
      </c>
      <c r="E104" s="16">
        <v>827</v>
      </c>
      <c r="F104" s="16">
        <v>860</v>
      </c>
      <c r="G104" s="15">
        <v>895</v>
      </c>
      <c r="H104" s="8"/>
    </row>
    <row r="105" spans="1:8" ht="93" customHeight="1" thickBot="1">
      <c r="A105" s="10" t="s">
        <v>148</v>
      </c>
      <c r="B105" s="40" t="s">
        <v>149</v>
      </c>
      <c r="C105" s="16">
        <v>0</v>
      </c>
      <c r="D105" s="15">
        <v>11631</v>
      </c>
      <c r="E105" s="16">
        <v>33234</v>
      </c>
      <c r="F105" s="16">
        <v>33234</v>
      </c>
      <c r="G105" s="15">
        <v>33234</v>
      </c>
      <c r="H105" s="8">
        <v>0</v>
      </c>
    </row>
    <row r="106" spans="1:8" ht="51" customHeight="1" thickBot="1">
      <c r="A106" s="43" t="s">
        <v>175</v>
      </c>
      <c r="B106" s="38" t="s">
        <v>176</v>
      </c>
      <c r="C106" s="16">
        <v>0</v>
      </c>
      <c r="D106" s="15">
        <v>0</v>
      </c>
      <c r="E106" s="16">
        <v>614</v>
      </c>
      <c r="F106" s="16">
        <v>0</v>
      </c>
      <c r="G106" s="15">
        <v>0</v>
      </c>
      <c r="H106" s="8"/>
    </row>
    <row r="107" spans="1:8" ht="46.5" customHeight="1">
      <c r="A107" s="22" t="s">
        <v>111</v>
      </c>
      <c r="B107" s="4" t="s">
        <v>112</v>
      </c>
      <c r="C107" s="16">
        <v>3150</v>
      </c>
      <c r="D107" s="15">
        <v>4177</v>
      </c>
      <c r="E107" s="16">
        <v>2042</v>
      </c>
      <c r="F107" s="16">
        <v>2042</v>
      </c>
      <c r="G107" s="15">
        <v>2042</v>
      </c>
      <c r="H107" s="7">
        <f t="shared" si="5"/>
        <v>64.82539682539684</v>
      </c>
    </row>
    <row r="108" spans="1:7" ht="15.75">
      <c r="A108" s="44" t="s">
        <v>150</v>
      </c>
      <c r="B108" s="41" t="s">
        <v>151</v>
      </c>
      <c r="C108" s="16">
        <f>C109+C110+C111+C113+C112</f>
        <v>495</v>
      </c>
      <c r="D108" s="16">
        <f>D109+D110+D111+D113+D112</f>
        <v>13105</v>
      </c>
      <c r="E108" s="16">
        <f>E109+E110+E111+E113+E112</f>
        <v>24102</v>
      </c>
      <c r="F108" s="16">
        <f>F109+F110+F111+F113+F112</f>
        <v>24102</v>
      </c>
      <c r="G108" s="16">
        <f>G109+G110+G111+G113+G112</f>
        <v>24102</v>
      </c>
    </row>
    <row r="109" spans="1:7" ht="78.75" customHeight="1" hidden="1">
      <c r="A109" s="34" t="s">
        <v>152</v>
      </c>
      <c r="B109" s="4" t="s">
        <v>153</v>
      </c>
      <c r="C109" s="16">
        <v>0</v>
      </c>
      <c r="D109" s="16">
        <v>0</v>
      </c>
      <c r="E109" s="16"/>
      <c r="F109" s="16"/>
      <c r="G109" s="16"/>
    </row>
    <row r="110" spans="1:7" ht="0.75" customHeight="1" thickBot="1">
      <c r="A110" s="34" t="s">
        <v>154</v>
      </c>
      <c r="B110" s="4" t="s">
        <v>155</v>
      </c>
      <c r="C110" s="16">
        <v>0</v>
      </c>
      <c r="D110" s="16">
        <v>0</v>
      </c>
      <c r="E110" s="16"/>
      <c r="F110" s="16"/>
      <c r="G110" s="16"/>
    </row>
    <row r="111" spans="1:7" ht="126.75" customHeight="1" hidden="1" thickBot="1">
      <c r="A111" s="34" t="s">
        <v>156</v>
      </c>
      <c r="B111" s="4" t="s">
        <v>157</v>
      </c>
      <c r="C111" s="16"/>
      <c r="D111" s="16"/>
      <c r="E111" s="16"/>
      <c r="F111" s="16"/>
      <c r="G111" s="16"/>
    </row>
    <row r="112" spans="1:7" ht="93.75" customHeight="1" thickBot="1">
      <c r="A112" s="43" t="s">
        <v>158</v>
      </c>
      <c r="B112" s="42" t="s">
        <v>159</v>
      </c>
      <c r="C112" s="16">
        <v>0</v>
      </c>
      <c r="D112" s="16">
        <v>7539</v>
      </c>
      <c r="E112" s="16">
        <v>0</v>
      </c>
      <c r="F112" s="16">
        <v>0</v>
      </c>
      <c r="G112" s="16">
        <v>0</v>
      </c>
    </row>
    <row r="113" spans="1:7" ht="47.25">
      <c r="A113" s="34" t="s">
        <v>160</v>
      </c>
      <c r="B113" s="4" t="s">
        <v>113</v>
      </c>
      <c r="C113" s="16">
        <v>495</v>
      </c>
      <c r="D113" s="16">
        <v>5566</v>
      </c>
      <c r="E113" s="16">
        <v>24102</v>
      </c>
      <c r="F113" s="16">
        <v>24102</v>
      </c>
      <c r="G113" s="16">
        <v>24102</v>
      </c>
    </row>
    <row r="114" spans="1:7" ht="19.5" customHeight="1" hidden="1">
      <c r="A114" s="22"/>
      <c r="B114" s="4"/>
      <c r="C114" s="16"/>
      <c r="D114" s="46"/>
      <c r="E114" s="16"/>
      <c r="F114" s="16"/>
      <c r="G114" s="46"/>
    </row>
    <row r="115" spans="1:7" ht="15.75">
      <c r="A115" s="45"/>
      <c r="B115" s="6" t="s">
        <v>114</v>
      </c>
      <c r="C115" s="37">
        <f>C11+C44</f>
        <v>1401622</v>
      </c>
      <c r="D115" s="37">
        <f>D11+D44</f>
        <v>1426143</v>
      </c>
      <c r="E115" s="37">
        <f>E11+E44</f>
        <v>1233575</v>
      </c>
      <c r="F115" s="37">
        <f>F11+F44</f>
        <v>1359979</v>
      </c>
      <c r="G115" s="37">
        <f>G11+G44</f>
        <v>1383984</v>
      </c>
    </row>
    <row r="116" spans="1:7" ht="63">
      <c r="A116" s="11" t="s">
        <v>161</v>
      </c>
      <c r="B116" s="5" t="s">
        <v>162</v>
      </c>
      <c r="C116" s="15">
        <v>-400</v>
      </c>
      <c r="D116" s="15">
        <v>-226</v>
      </c>
      <c r="E116" s="15">
        <v>0</v>
      </c>
      <c r="F116" s="15">
        <v>0</v>
      </c>
      <c r="G116" s="15">
        <v>0</v>
      </c>
    </row>
    <row r="117" spans="1:7" ht="31.5">
      <c r="A117" s="47"/>
      <c r="B117" s="48" t="s">
        <v>163</v>
      </c>
      <c r="C117" s="13">
        <f>C114+C115+C116</f>
        <v>1401222</v>
      </c>
      <c r="D117" s="13">
        <f>D114+D115+D116</f>
        <v>1425917</v>
      </c>
      <c r="E117" s="13">
        <f>E114+E115+E116</f>
        <v>1233575</v>
      </c>
      <c r="F117" s="13">
        <f>F114+F115+F116</f>
        <v>1359979</v>
      </c>
      <c r="G117" s="13">
        <f>G114+G115+G116</f>
        <v>1383984</v>
      </c>
    </row>
  </sheetData>
  <sheetProtection/>
  <mergeCells count="11">
    <mergeCell ref="G8:G9"/>
    <mergeCell ref="H8:H9"/>
    <mergeCell ref="D8:D9"/>
    <mergeCell ref="E8:E9"/>
    <mergeCell ref="F8:F9"/>
    <mergeCell ref="A3:H3"/>
    <mergeCell ref="A4:H4"/>
    <mergeCell ref="G6:H6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Кучерявый Д.С.</cp:lastModifiedBy>
  <cp:lastPrinted>2020-12-06T23:30:30Z</cp:lastPrinted>
  <dcterms:created xsi:type="dcterms:W3CDTF">1996-10-08T23:32:33Z</dcterms:created>
  <dcterms:modified xsi:type="dcterms:W3CDTF">2020-12-07T23:31:01Z</dcterms:modified>
  <cp:category/>
  <cp:version/>
  <cp:contentType/>
  <cp:contentStatus/>
</cp:coreProperties>
</file>